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E:\Y-造价一部工作\2023年工作\04-2023年公路招标项目\01-2023年公路招标项目\12-北京兴延高速公路有限公司-4个专项工程\7.最终版\0801--隧道集中养护\北京兴延高速公路有限公司隧道集中养护工程--招标控制价8.1\"/>
    </mc:Choice>
  </mc:AlternateContent>
  <xr:revisionPtr revIDLastSave="0" documentId="13_ncr:1_{20D625D8-B5F0-4CFE-A404-A9A5F8E786BF}" xr6:coauthVersionLast="47" xr6:coauthVersionMax="47" xr10:uidLastSave="{00000000-0000-0000-0000-000000000000}"/>
  <bookViews>
    <workbookView xWindow="-104" yWindow="-104" windowWidth="20098" windowHeight="10795" tabRatio="815" activeTab="2" xr2:uid="{00000000-000D-0000-FFFF-FFFF00000000}"/>
  </bookViews>
  <sheets>
    <sheet name="100章" sheetId="49" r:id="rId1"/>
    <sheet name="500章" sheetId="53" r:id="rId2"/>
    <sheet name="汇总表" sheetId="54" r:id="rId3"/>
  </sheets>
  <definedNames>
    <definedName name="_xlnm._FilterDatabase" localSheetId="1" hidden="1">'500章'!$C$4:$E$7</definedName>
    <definedName name="_xlnm.Print_Area" localSheetId="1">'500章'!$A$1:$F$7</definedName>
    <definedName name="_xlnm.Print_Titles" localSheetId="1">'500章'!$1:$4</definedName>
  </definedNames>
  <calcPr calcId="181029"/>
</workbook>
</file>

<file path=xl/calcChain.xml><?xml version="1.0" encoding="utf-8"?>
<calcChain xmlns="http://schemas.openxmlformats.org/spreadsheetml/2006/main">
  <c r="F6" i="53" l="1"/>
  <c r="A2" i="54" l="1"/>
  <c r="F7" i="53"/>
  <c r="A2" i="53"/>
  <c r="F12" i="49"/>
  <c r="F10" i="49"/>
  <c r="F8" i="49"/>
  <c r="D8" i="54" s="1"/>
  <c r="F7" i="49"/>
  <c r="F6" i="49"/>
  <c r="F13" i="49" l="1"/>
  <c r="D4" i="54" s="1"/>
  <c r="D5" i="54"/>
  <c r="D6" i="54" l="1"/>
  <c r="D9" i="54" s="1"/>
  <c r="D10" i="54" l="1"/>
</calcChain>
</file>

<file path=xl/sharedStrings.xml><?xml version="1.0" encoding="utf-8"?>
<sst xmlns="http://schemas.openxmlformats.org/spreadsheetml/2006/main" count="53" uniqueCount="43">
  <si>
    <t>工 程 量 清 单</t>
  </si>
  <si>
    <t>子目号</t>
  </si>
  <si>
    <t>子  目  名  称</t>
  </si>
  <si>
    <t>单位</t>
  </si>
  <si>
    <t>数量</t>
  </si>
  <si>
    <t>单价</t>
  </si>
  <si>
    <t>合价</t>
  </si>
  <si>
    <t>工程管理</t>
  </si>
  <si>
    <t>102-1</t>
  </si>
  <si>
    <t>竣工文件</t>
  </si>
  <si>
    <t>总额</t>
    <phoneticPr fontId="5" type="noConversion"/>
  </si>
  <si>
    <t>102-2</t>
  </si>
  <si>
    <t>施工环保费</t>
  </si>
  <si>
    <t>总额</t>
  </si>
  <si>
    <t>102-3</t>
  </si>
  <si>
    <t>安全生产费</t>
    <phoneticPr fontId="5" type="noConversion"/>
  </si>
  <si>
    <t>承包人驻地建设</t>
  </si>
  <si>
    <t>104-1</t>
  </si>
  <si>
    <t>序号</t>
  </si>
  <si>
    <t>章次</t>
  </si>
  <si>
    <t>科   目   名   称</t>
  </si>
  <si>
    <t>金额（元）</t>
  </si>
  <si>
    <t>已包含在清单合计中的材料、工程设备、专业工程暂估价合计</t>
    <phoneticPr fontId="5" type="noConversion"/>
  </si>
  <si>
    <t>临时工程与设施</t>
    <phoneticPr fontId="7" type="noConversion"/>
  </si>
  <si>
    <t>承包人驻地建设</t>
    <phoneticPr fontId="7" type="noConversion"/>
  </si>
  <si>
    <t>5.4  投标报价汇总表</t>
    <phoneticPr fontId="5" type="noConversion"/>
  </si>
  <si>
    <t>103-6</t>
    <phoneticPr fontId="7" type="noConversion"/>
  </si>
  <si>
    <t>交通导改费</t>
    <phoneticPr fontId="5" type="noConversion"/>
  </si>
  <si>
    <t>清单   第100章   总  则</t>
    <phoneticPr fontId="5" type="noConversion"/>
  </si>
  <si>
    <t>总则</t>
    <phoneticPr fontId="5" type="noConversion"/>
  </si>
  <si>
    <t>清单    第500章   隧道</t>
    <phoneticPr fontId="5" type="noConversion"/>
  </si>
  <si>
    <t>隧道</t>
    <phoneticPr fontId="5" type="noConversion"/>
  </si>
  <si>
    <t>清单合计减去材料、工程设备、专业工程暂估价、安全生产费合计（3-4-5=6）（评标价）</t>
    <phoneticPr fontId="5" type="noConversion"/>
  </si>
  <si>
    <t>m2</t>
    <phoneticPr fontId="7" type="noConversion"/>
  </si>
  <si>
    <t>洞内防火涂料和装饰工程</t>
    <phoneticPr fontId="7" type="noConversion"/>
  </si>
  <si>
    <t>粉刷隧道电缆槽警示漆</t>
    <phoneticPr fontId="5" type="noConversion"/>
  </si>
  <si>
    <t>第100章、第500章清单合计</t>
    <phoneticPr fontId="5" type="noConversion"/>
  </si>
  <si>
    <t>投标报价（3=7）</t>
    <phoneticPr fontId="5" type="noConversion"/>
  </si>
  <si>
    <t>工程名称：北京兴延高速公路有限公司隧道集中养护工程</t>
    <phoneticPr fontId="5" type="noConversion"/>
  </si>
  <si>
    <t>506-3</t>
    <phoneticPr fontId="7" type="noConversion"/>
  </si>
  <si>
    <t>清单100章合计  人民币 （元）</t>
    <phoneticPr fontId="5" type="noConversion"/>
  </si>
  <si>
    <t>清单500章合计  人民币 （元）</t>
    <phoneticPr fontId="5" type="noConversion"/>
  </si>
  <si>
    <t>已包含在清单合计中的安全生产费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</si>
</sst>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);[Red]\(0\)"/>
    <numFmt numFmtId="177" formatCode="0.00_ "/>
    <numFmt numFmtId="178" formatCode="0.00_);[Red]\(0.00\)"/>
    <numFmt numFmtId="179" formatCode="0_);\(0\)"/>
    <numFmt numFmtId="180" formatCode="0_ "/>
  </numFmts>
  <fonts count="8" x14ac:knownFonts="1">
    <font>
      <sz val="12"/>
      <name val="宋体"/>
      <charset val="134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sz val="12"/>
      <name val="仿宋_GB2312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.5"/>
      <color rgb="FFFF0000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>
      <alignment vertical="center"/>
    </xf>
    <xf numFmtId="0" fontId="4" fillId="0" borderId="0"/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</cellStyleXfs>
  <cellXfs count="46">
    <xf numFmtId="0" fontId="0" fillId="0" borderId="0" xfId="0"/>
    <xf numFmtId="0" fontId="0" fillId="0" borderId="0" xfId="0" applyProtection="1"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176" fontId="2" fillId="0" borderId="1" xfId="10" applyNumberFormat="1" applyFont="1" applyBorder="1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49" fontId="2" fillId="0" borderId="1" xfId="9" applyNumberFormat="1" applyFont="1" applyBorder="1" applyAlignment="1" applyProtection="1">
      <alignment horizontal="center" vertical="center" wrapText="1"/>
      <protection hidden="1"/>
    </xf>
    <xf numFmtId="0" fontId="2" fillId="0" borderId="1" xfId="9" applyFont="1" applyBorder="1" applyAlignment="1" applyProtection="1">
      <alignment horizontal="center" vertical="center" wrapText="1"/>
      <protection hidden="1"/>
    </xf>
    <xf numFmtId="0" fontId="2" fillId="2" borderId="1" xfId="9" applyFont="1" applyFill="1" applyBorder="1" applyAlignment="1" applyProtection="1">
      <alignment horizontal="center" vertical="center" wrapText="1"/>
      <protection hidden="1"/>
    </xf>
    <xf numFmtId="0" fontId="4" fillId="0" borderId="0" xfId="9" applyProtection="1">
      <protection hidden="1"/>
    </xf>
    <xf numFmtId="178" fontId="2" fillId="0" borderId="1" xfId="9" applyNumberFormat="1" applyFont="1" applyBorder="1" applyAlignment="1" applyProtection="1">
      <alignment horizontal="center" vertical="center" wrapText="1"/>
      <protection hidden="1"/>
    </xf>
    <xf numFmtId="176" fontId="2" fillId="0" borderId="1" xfId="9" applyNumberFormat="1" applyFont="1" applyBorder="1" applyAlignment="1" applyProtection="1">
      <alignment horizontal="center" vertical="center" wrapText="1"/>
      <protection hidden="1"/>
    </xf>
    <xf numFmtId="0" fontId="2" fillId="0" borderId="1" xfId="9" applyFont="1" applyBorder="1" applyAlignment="1" applyProtection="1">
      <alignment horizontal="left" vertical="center" wrapText="1"/>
      <protection hidden="1"/>
    </xf>
    <xf numFmtId="0" fontId="2" fillId="0" borderId="1" xfId="9" applyFont="1" applyBorder="1" applyAlignment="1" applyProtection="1">
      <alignment horizontal="center" vertical="center"/>
      <protection hidden="1"/>
    </xf>
    <xf numFmtId="0" fontId="2" fillId="0" borderId="0" xfId="9" applyFont="1" applyAlignment="1" applyProtection="1">
      <alignment vertical="center"/>
      <protection hidden="1"/>
    </xf>
    <xf numFmtId="0" fontId="2" fillId="0" borderId="1" xfId="9" applyFont="1" applyBorder="1" applyAlignment="1" applyProtection="1">
      <alignment horizontal="justify" vertical="center" wrapText="1"/>
      <protection hidden="1"/>
    </xf>
    <xf numFmtId="0" fontId="2" fillId="0" borderId="0" xfId="9" applyFont="1" applyProtection="1">
      <protection hidden="1"/>
    </xf>
    <xf numFmtId="177" fontId="6" fillId="0" borderId="0" xfId="0" applyNumberFormat="1" applyFont="1" applyAlignment="1" applyProtection="1">
      <alignment horizontal="center" vertical="center"/>
      <protection hidden="1"/>
    </xf>
    <xf numFmtId="0" fontId="6" fillId="0" borderId="0" xfId="9" applyFont="1" applyAlignment="1" applyProtection="1">
      <alignment horizontal="left"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2" fillId="2" borderId="1" xfId="9" applyFont="1" applyFill="1" applyBorder="1" applyAlignment="1" applyProtection="1">
      <alignment horizontal="justify" vertical="center" wrapText="1"/>
      <protection hidden="1"/>
    </xf>
    <xf numFmtId="177" fontId="6" fillId="0" borderId="0" xfId="0" applyNumberFormat="1" applyFont="1" applyAlignment="1" applyProtection="1">
      <alignment horizontal="left" vertical="center"/>
      <protection hidden="1"/>
    </xf>
    <xf numFmtId="177" fontId="2" fillId="0" borderId="1" xfId="9" applyNumberFormat="1" applyFont="1" applyBorder="1" applyAlignment="1" applyProtection="1">
      <alignment horizontal="center" vertical="center" wrapText="1"/>
      <protection hidden="1"/>
    </xf>
    <xf numFmtId="176" fontId="2" fillId="0" borderId="1" xfId="0" applyNumberFormat="1" applyFont="1" applyBorder="1" applyAlignment="1" applyProtection="1">
      <alignment horizontal="center" vertical="center"/>
      <protection hidden="1"/>
    </xf>
    <xf numFmtId="179" fontId="2" fillId="0" borderId="1" xfId="9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9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left" vertical="center"/>
      <protection hidden="1"/>
    </xf>
    <xf numFmtId="176" fontId="2" fillId="0" borderId="0" xfId="0" applyNumberFormat="1" applyFont="1" applyProtection="1">
      <protection hidden="1"/>
    </xf>
    <xf numFmtId="0" fontId="2" fillId="0" borderId="0" xfId="0" applyFont="1" applyAlignment="1" applyProtection="1">
      <alignment horizontal="left" vertical="center"/>
      <protection hidden="1"/>
    </xf>
    <xf numFmtId="178" fontId="2" fillId="2" borderId="1" xfId="9" applyNumberFormat="1" applyFont="1" applyFill="1" applyBorder="1" applyAlignment="1" applyProtection="1">
      <alignment horizontal="center" vertical="center"/>
      <protection hidden="1"/>
    </xf>
    <xf numFmtId="0" fontId="1" fillId="0" borderId="0" xfId="9" applyFont="1" applyAlignment="1" applyProtection="1">
      <alignment horizontal="center" vertical="center" wrapText="1"/>
      <protection hidden="1"/>
    </xf>
    <xf numFmtId="0" fontId="2" fillId="0" borderId="0" xfId="20" applyFont="1" applyAlignment="1" applyProtection="1">
      <alignment horizontal="left" vertical="center" wrapText="1"/>
      <protection hidden="1"/>
    </xf>
    <xf numFmtId="0" fontId="2" fillId="0" borderId="1" xfId="9" applyFont="1" applyBorder="1" applyAlignment="1" applyProtection="1">
      <alignment horizontal="center" vertical="center" wrapText="1"/>
      <protection hidden="1"/>
    </xf>
    <xf numFmtId="0" fontId="2" fillId="0" borderId="0" xfId="9" applyFont="1" applyAlignment="1" applyProtection="1">
      <alignment horizontal="left" vertical="center" wrapText="1"/>
      <protection hidden="1"/>
    </xf>
    <xf numFmtId="0" fontId="2" fillId="0" borderId="1" xfId="18" applyFont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2" fillId="0" borderId="2" xfId="20" applyFont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2" fillId="2" borderId="3" xfId="0" applyFont="1" applyFill="1" applyBorder="1" applyAlignment="1" applyProtection="1">
      <alignment horizontal="left" vertical="center" wrapText="1"/>
      <protection hidden="1"/>
    </xf>
    <xf numFmtId="0" fontId="2" fillId="2" borderId="4" xfId="0" applyFont="1" applyFill="1" applyBorder="1" applyAlignment="1" applyProtection="1">
      <alignment horizontal="left" vertical="center" wrapText="1"/>
      <protection hidden="1"/>
    </xf>
    <xf numFmtId="177" fontId="2" fillId="0" borderId="1" xfId="9" applyNumberFormat="1" applyFont="1" applyBorder="1" applyAlignment="1" applyProtection="1">
      <alignment horizontal="center" vertical="center" wrapText="1"/>
      <protection locked="0"/>
    </xf>
    <xf numFmtId="177" fontId="2" fillId="2" borderId="1" xfId="9" applyNumberFormat="1" applyFont="1" applyFill="1" applyBorder="1" applyAlignment="1" applyProtection="1">
      <alignment horizontal="center" vertical="center" wrapText="1"/>
      <protection locked="0"/>
    </xf>
    <xf numFmtId="180" fontId="2" fillId="0" borderId="1" xfId="0" applyNumberFormat="1" applyFont="1" applyBorder="1" applyAlignment="1" applyProtection="1">
      <alignment horizontal="center" vertical="center"/>
      <protection locked="0"/>
    </xf>
  </cellXfs>
  <cellStyles count="25">
    <cellStyle name="常规" xfId="0" builtinId="0"/>
    <cellStyle name="常规 2" xfId="11" xr:uid="{00000000-0005-0000-0000-00003B000000}"/>
    <cellStyle name="常规 2 2" xfId="9" xr:uid="{00000000-0005-0000-0000-000034000000}"/>
    <cellStyle name="常规 2 2 2" xfId="24" xr:uid="{38359FCB-7E7B-4F69-967D-A9941651961B}"/>
    <cellStyle name="常规 2 2 3" xfId="8" xr:uid="{00000000-0005-0000-0000-00002C000000}"/>
    <cellStyle name="常规 3" xfId="12" xr:uid="{00000000-0005-0000-0000-00003C000000}"/>
    <cellStyle name="常规 3 4" xfId="10" xr:uid="{00000000-0005-0000-0000-000037000000}"/>
    <cellStyle name="常规 3 5" xfId="13" xr:uid="{00000000-0005-0000-0000-00003D000000}"/>
    <cellStyle name="常规 4" xfId="14" xr:uid="{00000000-0005-0000-0000-00003E000000}"/>
    <cellStyle name="常规 4 2" xfId="15" xr:uid="{00000000-0005-0000-0000-00003F000000}"/>
    <cellStyle name="常规 4 3" xfId="16" xr:uid="{00000000-0005-0000-0000-000040000000}"/>
    <cellStyle name="常规 4 3 2" xfId="6" xr:uid="{00000000-0005-0000-0000-000024000000}"/>
    <cellStyle name="常规 4 3 3" xfId="17" xr:uid="{00000000-0005-0000-0000-000041000000}"/>
    <cellStyle name="常规 4 3 3 3" xfId="22" xr:uid="{FA020229-BFB9-4744-A7DA-7ABC28923B99}"/>
    <cellStyle name="常规 4 4" xfId="1" xr:uid="{00000000-0005-0000-0000-000001000000}"/>
    <cellStyle name="常规 4 4 2" xfId="4" xr:uid="{00000000-0005-0000-0000-000018000000}"/>
    <cellStyle name="常规 5" xfId="18" xr:uid="{00000000-0005-0000-0000-000042000000}"/>
    <cellStyle name="常规 5 2" xfId="3" xr:uid="{00000000-0005-0000-0000-000014000000}"/>
    <cellStyle name="常规 5 3" xfId="21" xr:uid="{943FA43F-5A12-42FC-9ACA-4F551129C0AA}"/>
    <cellStyle name="常规 5 4 2" xfId="5" xr:uid="{00000000-0005-0000-0000-00001F000000}"/>
    <cellStyle name="常规 6" xfId="2" xr:uid="{00000000-0005-0000-0000-00000F000000}"/>
    <cellStyle name="常规 6 2" xfId="23" xr:uid="{477626F4-19A7-401D-A691-992080344F73}"/>
    <cellStyle name="常规 8" xfId="19" xr:uid="{00000000-0005-0000-0000-000043000000}"/>
    <cellStyle name="常规 8 2" xfId="7" xr:uid="{00000000-0005-0000-0000-000028000000}"/>
    <cellStyle name="常规_Sheet1" xfId="20" xr:uid="{00000000-0005-0000-0000-000044000000}"/>
  </cellStyles>
  <dxfs count="0"/>
  <tableStyles count="0" defaultTableStyle="TableStyleMedium9" defaultPivotStyle="PivotStyleLight16"/>
  <colors>
    <mruColors>
      <color rgb="FF00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54A4A-EB70-49EE-9B7C-70536ED95CD1}">
  <dimension ref="A1:J15"/>
  <sheetViews>
    <sheetView zoomScale="90" zoomScaleNormal="90" workbookViewId="0">
      <selection activeCell="E6" sqref="E6:E12"/>
    </sheetView>
  </sheetViews>
  <sheetFormatPr defaultColWidth="9" defaultRowHeight="15.05" x14ac:dyDescent="0.25"/>
  <cols>
    <col min="1" max="1" width="9.08203125" style="9" customWidth="1"/>
    <col min="2" max="2" width="26.58203125" style="9" customWidth="1"/>
    <col min="3" max="3" width="11.5" style="9" customWidth="1"/>
    <col min="4" max="4" width="9.33203125" style="9" customWidth="1"/>
    <col min="5" max="6" width="10.83203125" style="9" customWidth="1"/>
    <col min="7" max="10" width="12.58203125" style="9" customWidth="1"/>
    <col min="11" max="16384" width="9" style="9"/>
  </cols>
  <sheetData>
    <row r="1" spans="1:10" ht="25.4" customHeight="1" x14ac:dyDescent="0.25">
      <c r="A1" s="31" t="s">
        <v>0</v>
      </c>
      <c r="B1" s="31"/>
      <c r="C1" s="31"/>
      <c r="D1" s="31"/>
      <c r="E1" s="31"/>
      <c r="F1" s="31"/>
    </row>
    <row r="2" spans="1:10" ht="25.4" customHeight="1" x14ac:dyDescent="0.25">
      <c r="A2" s="32" t="s">
        <v>38</v>
      </c>
      <c r="B2" s="32"/>
      <c r="C2" s="32"/>
      <c r="D2" s="32"/>
      <c r="E2" s="32"/>
      <c r="F2" s="32"/>
      <c r="H2" s="18"/>
    </row>
    <row r="3" spans="1:10" ht="25.4" customHeight="1" x14ac:dyDescent="0.25">
      <c r="A3" s="33" t="s">
        <v>28</v>
      </c>
      <c r="B3" s="33"/>
      <c r="C3" s="33"/>
      <c r="D3" s="33"/>
      <c r="E3" s="33"/>
      <c r="F3" s="33"/>
      <c r="G3" s="26"/>
      <c r="H3" s="26"/>
      <c r="I3" s="26"/>
      <c r="J3" s="26"/>
    </row>
    <row r="4" spans="1:10" ht="30.05" customHeight="1" x14ac:dyDescent="0.25">
      <c r="A4" s="7" t="s">
        <v>1</v>
      </c>
      <c r="B4" s="7" t="s">
        <v>2</v>
      </c>
      <c r="C4" s="7" t="s">
        <v>3</v>
      </c>
      <c r="D4" s="7" t="s">
        <v>4</v>
      </c>
      <c r="E4" s="22" t="s">
        <v>5</v>
      </c>
      <c r="F4" s="7" t="s">
        <v>6</v>
      </c>
    </row>
    <row r="5" spans="1:10" ht="30.05" customHeight="1" x14ac:dyDescent="0.25">
      <c r="A5" s="7">
        <v>102</v>
      </c>
      <c r="B5" s="12" t="s">
        <v>7</v>
      </c>
      <c r="C5" s="7"/>
      <c r="D5" s="7"/>
      <c r="E5" s="43"/>
      <c r="F5" s="7"/>
    </row>
    <row r="6" spans="1:10" ht="30.05" customHeight="1" x14ac:dyDescent="0.25">
      <c r="A6" s="7" t="s">
        <v>8</v>
      </c>
      <c r="B6" s="15" t="s">
        <v>9</v>
      </c>
      <c r="C6" s="7" t="s">
        <v>10</v>
      </c>
      <c r="D6" s="7">
        <v>1</v>
      </c>
      <c r="E6" s="43"/>
      <c r="F6" s="7">
        <f t="shared" ref="F6:F8" si="0">ROUND(D6*E6,0)</f>
        <v>0</v>
      </c>
      <c r="G6" s="18"/>
    </row>
    <row r="7" spans="1:10" ht="30.05" customHeight="1" x14ac:dyDescent="0.25">
      <c r="A7" s="7" t="s">
        <v>11</v>
      </c>
      <c r="B7" s="15" t="s">
        <v>12</v>
      </c>
      <c r="C7" s="7" t="s">
        <v>13</v>
      </c>
      <c r="D7" s="7">
        <v>1</v>
      </c>
      <c r="E7" s="43"/>
      <c r="F7" s="7">
        <f t="shared" si="0"/>
        <v>0</v>
      </c>
      <c r="G7" s="18"/>
    </row>
    <row r="8" spans="1:10" ht="30.05" customHeight="1" x14ac:dyDescent="0.25">
      <c r="A8" s="7" t="s">
        <v>14</v>
      </c>
      <c r="B8" s="15" t="s">
        <v>15</v>
      </c>
      <c r="C8" s="7" t="s">
        <v>13</v>
      </c>
      <c r="D8" s="7">
        <v>1</v>
      </c>
      <c r="E8" s="43"/>
      <c r="F8" s="7">
        <f t="shared" si="0"/>
        <v>0</v>
      </c>
      <c r="G8" s="18"/>
    </row>
    <row r="9" spans="1:10" ht="30.05" customHeight="1" x14ac:dyDescent="0.25">
      <c r="A9" s="7">
        <v>103</v>
      </c>
      <c r="B9" s="15" t="s">
        <v>23</v>
      </c>
      <c r="C9" s="7"/>
      <c r="D9" s="7"/>
      <c r="E9" s="43"/>
      <c r="F9" s="7"/>
      <c r="G9" s="18"/>
    </row>
    <row r="10" spans="1:10" ht="30.05" customHeight="1" x14ac:dyDescent="0.25">
      <c r="A10" s="7" t="s">
        <v>26</v>
      </c>
      <c r="B10" s="20" t="s">
        <v>27</v>
      </c>
      <c r="C10" s="7" t="s">
        <v>13</v>
      </c>
      <c r="D10" s="7">
        <v>1</v>
      </c>
      <c r="E10" s="43"/>
      <c r="F10" s="7">
        <f>ROUND(D10*E10,0)</f>
        <v>0</v>
      </c>
      <c r="G10" s="18"/>
      <c r="H10" s="18"/>
    </row>
    <row r="11" spans="1:10" ht="30.05" customHeight="1" x14ac:dyDescent="0.25">
      <c r="A11" s="7">
        <v>104</v>
      </c>
      <c r="B11" s="15" t="s">
        <v>24</v>
      </c>
      <c r="C11" s="7"/>
      <c r="D11" s="7"/>
      <c r="E11" s="43"/>
      <c r="F11" s="7"/>
      <c r="G11" s="18"/>
    </row>
    <row r="12" spans="1:10" ht="30.05" customHeight="1" x14ac:dyDescent="0.25">
      <c r="A12" s="7" t="s">
        <v>17</v>
      </c>
      <c r="B12" s="15" t="s">
        <v>16</v>
      </c>
      <c r="C12" s="7" t="s">
        <v>13</v>
      </c>
      <c r="D12" s="7">
        <v>1</v>
      </c>
      <c r="E12" s="43"/>
      <c r="F12" s="7">
        <f>ROUND(D12*E12,0)</f>
        <v>0</v>
      </c>
      <c r="G12" s="18"/>
    </row>
    <row r="13" spans="1:10" ht="30.05" customHeight="1" x14ac:dyDescent="0.25">
      <c r="A13" s="33" t="s">
        <v>40</v>
      </c>
      <c r="B13" s="33"/>
      <c r="C13" s="33"/>
      <c r="D13" s="33"/>
      <c r="E13" s="33"/>
      <c r="F13" s="7">
        <f>ROUND(SUM(F5:F12),0)</f>
        <v>0</v>
      </c>
      <c r="G13" s="18"/>
    </row>
    <row r="14" spans="1:10" x14ac:dyDescent="0.25">
      <c r="A14" s="16"/>
      <c r="B14" s="16"/>
      <c r="C14" s="16"/>
      <c r="D14" s="16"/>
      <c r="E14" s="16"/>
      <c r="F14" s="16"/>
    </row>
    <row r="15" spans="1:10" x14ac:dyDescent="0.25">
      <c r="A15" s="34"/>
      <c r="B15" s="34"/>
      <c r="C15" s="16"/>
      <c r="D15" s="16"/>
      <c r="E15" s="16"/>
      <c r="F15" s="16"/>
    </row>
  </sheetData>
  <sheetProtection algorithmName="SHA-512" hashValue="vjQwI6Nf901DigQELTLr3wpFmG6tixhHSQ7kgjhW4kplWwwqsqM1HjT7aRLgQuq5eQQ4ovsIUS0u+P0YFcO9kA==" saltValue="TuovIqvjkIY9GTldbqrJTQ==" spinCount="100000" sheet="1" objects="1" scenarios="1"/>
  <mergeCells count="5">
    <mergeCell ref="A1:F1"/>
    <mergeCell ref="A2:F2"/>
    <mergeCell ref="A3:F3"/>
    <mergeCell ref="A13:E13"/>
    <mergeCell ref="A15:B15"/>
  </mergeCells>
  <phoneticPr fontId="7" type="noConversion"/>
  <printOptions horizontalCentered="1"/>
  <pageMargins left="0.74803149606299213" right="0.74803149606299213" top="0.98425196850393704" bottom="1.1811023622047245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938B4-2BE4-4E61-8B9F-E33E8E07724E}">
  <dimension ref="A1:AL9"/>
  <sheetViews>
    <sheetView zoomScale="90" zoomScaleNormal="90" workbookViewId="0">
      <pane xSplit="6" ySplit="4" topLeftCell="G5" activePane="bottomRight" state="frozen"/>
      <selection activeCell="C14" sqref="C14"/>
      <selection pane="topRight" activeCell="C14" sqref="C14"/>
      <selection pane="bottomLeft" activeCell="C14" sqref="C14"/>
      <selection pane="bottomRight" activeCell="B14" sqref="B14"/>
    </sheetView>
  </sheetViews>
  <sheetFormatPr defaultColWidth="9" defaultRowHeight="15.05" x14ac:dyDescent="0.25"/>
  <cols>
    <col min="1" max="1" width="9" style="9"/>
    <col min="2" max="2" width="31.58203125" style="9" customWidth="1"/>
    <col min="3" max="3" width="7" style="9" customWidth="1"/>
    <col min="4" max="4" width="10.25" style="9" customWidth="1"/>
    <col min="5" max="6" width="10.83203125" style="9" customWidth="1"/>
    <col min="7" max="7" width="12.58203125" style="21" customWidth="1"/>
    <col min="8" max="16384" width="9" style="9"/>
  </cols>
  <sheetData>
    <row r="1" spans="1:38" ht="24.75" customHeight="1" x14ac:dyDescent="0.25">
      <c r="A1" s="31" t="s">
        <v>0</v>
      </c>
      <c r="B1" s="31"/>
      <c r="C1" s="31"/>
      <c r="D1" s="31"/>
      <c r="E1" s="31"/>
      <c r="F1" s="31"/>
    </row>
    <row r="2" spans="1:38" ht="24.75" customHeight="1" x14ac:dyDescent="0.25">
      <c r="A2" s="32" t="str">
        <f>'100章'!A2:F2</f>
        <v>工程名称：北京兴延高速公路有限公司隧道集中养护工程</v>
      </c>
      <c r="B2" s="32"/>
      <c r="C2" s="32"/>
      <c r="D2" s="32"/>
      <c r="E2" s="32"/>
      <c r="F2" s="32"/>
    </row>
    <row r="3" spans="1:38" ht="24.75" customHeight="1" x14ac:dyDescent="0.25">
      <c r="A3" s="33" t="s">
        <v>30</v>
      </c>
      <c r="B3" s="33"/>
      <c r="C3" s="33"/>
      <c r="D3" s="33"/>
      <c r="E3" s="33"/>
      <c r="F3" s="33"/>
    </row>
    <row r="4" spans="1:38" ht="30.05" customHeight="1" x14ac:dyDescent="0.25">
      <c r="A4" s="6" t="s">
        <v>1</v>
      </c>
      <c r="B4" s="7" t="s">
        <v>2</v>
      </c>
      <c r="C4" s="7" t="s">
        <v>3</v>
      </c>
      <c r="D4" s="10" t="s">
        <v>4</v>
      </c>
      <c r="E4" s="11" t="s">
        <v>5</v>
      </c>
      <c r="F4" s="11" t="s">
        <v>6</v>
      </c>
    </row>
    <row r="5" spans="1:38" s="14" customFormat="1" ht="30.05" customHeight="1" x14ac:dyDescent="0.25">
      <c r="A5" s="7">
        <v>506</v>
      </c>
      <c r="B5" s="12" t="s">
        <v>34</v>
      </c>
      <c r="C5" s="13"/>
      <c r="D5" s="30"/>
      <c r="E5" s="43"/>
      <c r="F5" s="7"/>
      <c r="G5" s="21"/>
    </row>
    <row r="6" spans="1:38" s="14" customFormat="1" ht="30.05" customHeight="1" x14ac:dyDescent="0.25">
      <c r="A6" s="7" t="s">
        <v>39</v>
      </c>
      <c r="B6" s="20" t="s">
        <v>35</v>
      </c>
      <c r="C6" s="19" t="s">
        <v>33</v>
      </c>
      <c r="D6" s="30">
        <v>18963</v>
      </c>
      <c r="E6" s="44"/>
      <c r="F6" s="8">
        <f t="shared" ref="F6" si="0">ROUND(D6*E6,0)</f>
        <v>0</v>
      </c>
      <c r="G6" s="21"/>
      <c r="H6" s="18"/>
    </row>
    <row r="7" spans="1:38" s="17" customFormat="1" ht="30.05" customHeight="1" x14ac:dyDescent="0.25">
      <c r="A7" s="35" t="s">
        <v>41</v>
      </c>
      <c r="B7" s="35"/>
      <c r="C7" s="35"/>
      <c r="D7" s="35"/>
      <c r="E7" s="35"/>
      <c r="F7" s="4">
        <f>SUM(F5:F6)</f>
        <v>0</v>
      </c>
      <c r="G7" s="21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</row>
    <row r="8" spans="1:38" s="17" customFormat="1" x14ac:dyDescent="0.25">
      <c r="A8" s="16"/>
      <c r="B8" s="16"/>
      <c r="C8" s="16"/>
      <c r="D8" s="16"/>
      <c r="E8" s="16"/>
      <c r="F8" s="16"/>
      <c r="G8" s="21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</row>
    <row r="9" spans="1:38" s="17" customFormat="1" x14ac:dyDescent="0.25">
      <c r="A9" s="34"/>
      <c r="B9" s="34"/>
      <c r="C9" s="16"/>
      <c r="D9" s="16"/>
      <c r="E9" s="16"/>
      <c r="F9" s="16"/>
      <c r="G9" s="21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</row>
  </sheetData>
  <sheetProtection algorithmName="SHA-512" hashValue="tyzZnNQfLWJdyoeTQVPEVbT1pJraHR6BjDf4e/9la735Gvpy2xeAi33NmCg9CSn+faC4RNIQUzW65IFkpe2/dg==" saltValue="hSn1LmVgyKiHQBqKytD/Kw==" spinCount="100000" sheet="1" objects="1" scenarios="1"/>
  <mergeCells count="5">
    <mergeCell ref="A1:F1"/>
    <mergeCell ref="A2:F2"/>
    <mergeCell ref="A3:F3"/>
    <mergeCell ref="A7:E7"/>
    <mergeCell ref="A9:B9"/>
  </mergeCells>
  <phoneticPr fontId="7" type="noConversion"/>
  <printOptions horizontalCentered="1"/>
  <pageMargins left="0.74803149606299213" right="0.74803149606299213" top="0.98425196850393704" bottom="1.1811023622047245" header="0.51181102362204722" footer="0.51181102362204722"/>
  <pageSetup paperSize="9" orientation="portrait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8C5D3-CD6C-4A7A-AF34-C92E2E750EDE}">
  <dimension ref="A1:H10"/>
  <sheetViews>
    <sheetView tabSelected="1" zoomScale="90" zoomScaleNormal="90" workbookViewId="0">
      <selection activeCell="G9" sqref="G9"/>
    </sheetView>
  </sheetViews>
  <sheetFormatPr defaultColWidth="9" defaultRowHeight="15.05" x14ac:dyDescent="0.25"/>
  <cols>
    <col min="1" max="1" width="10.33203125" style="1" customWidth="1"/>
    <col min="2" max="2" width="14.33203125" style="1" customWidth="1"/>
    <col min="3" max="3" width="31.83203125" style="1" customWidth="1"/>
    <col min="4" max="4" width="22.25" style="1" customWidth="1"/>
    <col min="5" max="5" width="12.58203125" style="29" customWidth="1"/>
    <col min="6" max="8" width="12.58203125" style="5" customWidth="1"/>
    <col min="9" max="16384" width="9" style="1"/>
  </cols>
  <sheetData>
    <row r="1" spans="1:8" ht="24.75" customHeight="1" x14ac:dyDescent="0.25">
      <c r="A1" s="37" t="s">
        <v>25</v>
      </c>
      <c r="B1" s="37"/>
      <c r="C1" s="37"/>
      <c r="D1" s="37"/>
    </row>
    <row r="2" spans="1:8" ht="24.75" customHeight="1" x14ac:dyDescent="0.25">
      <c r="A2" s="38" t="str">
        <f>'100章'!A2:F2</f>
        <v>工程名称：北京兴延高速公路有限公司隧道集中养护工程</v>
      </c>
      <c r="B2" s="38"/>
      <c r="C2" s="38"/>
      <c r="D2" s="38"/>
    </row>
    <row r="3" spans="1:8" ht="30.05" customHeight="1" x14ac:dyDescent="0.25">
      <c r="A3" s="2" t="s">
        <v>18</v>
      </c>
      <c r="B3" s="2" t="s">
        <v>19</v>
      </c>
      <c r="C3" s="3" t="s">
        <v>20</v>
      </c>
      <c r="D3" s="2" t="s">
        <v>21</v>
      </c>
      <c r="E3" s="27"/>
      <c r="F3" s="25"/>
      <c r="G3" s="25"/>
      <c r="H3" s="25"/>
    </row>
    <row r="4" spans="1:8" ht="30.05" customHeight="1" x14ac:dyDescent="0.25">
      <c r="A4" s="2">
        <v>1</v>
      </c>
      <c r="B4" s="2">
        <v>100</v>
      </c>
      <c r="C4" s="3" t="s">
        <v>29</v>
      </c>
      <c r="D4" s="23">
        <f>'100章'!F13</f>
        <v>0</v>
      </c>
      <c r="E4" s="27"/>
      <c r="F4" s="28"/>
    </row>
    <row r="5" spans="1:8" ht="30.05" customHeight="1" x14ac:dyDescent="0.25">
      <c r="A5" s="2">
        <v>2</v>
      </c>
      <c r="B5" s="2">
        <v>500</v>
      </c>
      <c r="C5" s="3" t="s">
        <v>31</v>
      </c>
      <c r="D5" s="23">
        <f>'500章'!F7</f>
        <v>0</v>
      </c>
      <c r="E5" s="27"/>
      <c r="F5" s="28"/>
    </row>
    <row r="6" spans="1:8" ht="30.05" customHeight="1" x14ac:dyDescent="0.25">
      <c r="A6" s="2">
        <v>3</v>
      </c>
      <c r="B6" s="39" t="s">
        <v>36</v>
      </c>
      <c r="C6" s="39"/>
      <c r="D6" s="23">
        <f>SUM(D4:D5)</f>
        <v>0</v>
      </c>
      <c r="E6" s="27"/>
      <c r="F6" s="28"/>
    </row>
    <row r="7" spans="1:8" ht="30.05" customHeight="1" x14ac:dyDescent="0.25">
      <c r="A7" s="2">
        <v>4</v>
      </c>
      <c r="B7" s="40" t="s">
        <v>22</v>
      </c>
      <c r="C7" s="40"/>
      <c r="D7" s="45"/>
      <c r="E7" s="27"/>
      <c r="F7" s="28"/>
    </row>
    <row r="8" spans="1:8" ht="30.05" customHeight="1" x14ac:dyDescent="0.25">
      <c r="A8" s="2">
        <v>5</v>
      </c>
      <c r="B8" s="36" t="s">
        <v>42</v>
      </c>
      <c r="C8" s="36"/>
      <c r="D8" s="23">
        <f>'100章'!F8</f>
        <v>0</v>
      </c>
      <c r="E8" s="27"/>
      <c r="F8" s="28"/>
    </row>
    <row r="9" spans="1:8" ht="35" customHeight="1" x14ac:dyDescent="0.25">
      <c r="A9" s="2">
        <v>6</v>
      </c>
      <c r="B9" s="41" t="s">
        <v>32</v>
      </c>
      <c r="C9" s="42"/>
      <c r="D9" s="23">
        <f>D6-D7-D8</f>
        <v>0</v>
      </c>
      <c r="E9" s="27"/>
      <c r="F9" s="28"/>
    </row>
    <row r="10" spans="1:8" ht="30.05" customHeight="1" x14ac:dyDescent="0.25">
      <c r="A10" s="2">
        <v>7</v>
      </c>
      <c r="B10" s="36" t="s">
        <v>37</v>
      </c>
      <c r="C10" s="36"/>
      <c r="D10" s="24">
        <f>ROUND(D6,0)</f>
        <v>0</v>
      </c>
      <c r="E10" s="27"/>
      <c r="F10" s="28"/>
    </row>
  </sheetData>
  <sheetProtection algorithmName="SHA-512" hashValue="oAc7T75xhEe0w4vI0IPbzQURTdgcn0vkg+2j1aMhpIGNckTXh9fEVlFCL1eMsfx2mb5a7451bCwTap677D2XeA==" saltValue="6aWi4f2mMPYaPEKjvRtBAg==" spinCount="100000" sheet="1" objects="1" scenarios="1"/>
  <mergeCells count="7">
    <mergeCell ref="B10:C10"/>
    <mergeCell ref="A1:D1"/>
    <mergeCell ref="A2:D2"/>
    <mergeCell ref="B6:C6"/>
    <mergeCell ref="B7:C7"/>
    <mergeCell ref="B8:C8"/>
    <mergeCell ref="B9:C9"/>
  </mergeCells>
  <phoneticPr fontId="7" type="noConversion"/>
  <printOptions horizontalCentered="1"/>
  <pageMargins left="0.74803149606299213" right="0.74803149606299213" top="0.98425196850393704" bottom="1.1811023622047245" header="0.51181102362204722" footer="0.51181102362204722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100章</vt:lpstr>
      <vt:lpstr>500章</vt:lpstr>
      <vt:lpstr>汇总表</vt:lpstr>
      <vt:lpstr>'500章'!Print_Area</vt:lpstr>
      <vt:lpstr>'500章'!Print_Titles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2023-08-01T03:20:16Z</cp:lastPrinted>
  <dcterms:created xsi:type="dcterms:W3CDTF">1996-12-17T01:32:00Z</dcterms:created>
  <dcterms:modified xsi:type="dcterms:W3CDTF">2023-08-01T05:40:53Z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  <property fmtid="{D5CDD505-2E9C-101B-9397-08002B2CF9AE}" pid="3" name="KSOReadingLayout">
    <vt:bool>true</vt:bool>
  </property>
</Properties>
</file>